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4bba78894be82/Documentos/DOCUMENTACIÓN/IBERDROLA/"/>
    </mc:Choice>
  </mc:AlternateContent>
  <xr:revisionPtr revIDLastSave="81" documentId="13_ncr:1_{85ECDF39-BD7B-4122-856D-5D8FCE01CB54}" xr6:coauthVersionLast="45" xr6:coauthVersionMax="47" xr10:uidLastSave="{FFE34FF7-EB18-4F99-B400-6C943BDC95BB}"/>
  <bookViews>
    <workbookView xWindow="-120" yWindow="-120" windowWidth="20730" windowHeight="11310" xr2:uid="{00000000-000D-0000-FFFF-FFFF00000000}"/>
  </bookViews>
  <sheets>
    <sheet name="JUNIO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2" l="1"/>
  <c r="C16" i="2"/>
  <c r="F18" i="2"/>
  <c r="E11" i="2" l="1"/>
  <c r="D13" i="2"/>
  <c r="B12" i="2" s="1"/>
  <c r="E5" i="2"/>
  <c r="E4" i="2"/>
  <c r="D6" i="2"/>
  <c r="C6" i="2"/>
  <c r="B6" i="2"/>
  <c r="F4" i="2" l="1"/>
  <c r="F12" i="2" s="1"/>
  <c r="E6" i="2"/>
  <c r="C12" i="2"/>
  <c r="D12" i="2"/>
  <c r="E12" i="2" l="1"/>
  <c r="C18" i="2" l="1"/>
</calcChain>
</file>

<file path=xl/sharedStrings.xml><?xml version="1.0" encoding="utf-8"?>
<sst xmlns="http://schemas.openxmlformats.org/spreadsheetml/2006/main" count="12" uniqueCount="12">
  <si>
    <t xml:space="preserve">Potencia 2 (llano) precio medio
de lunes a viernes de 8:00 a 10:00 de 14:00 a 18:00 y de 22:00 a 00:00 </t>
  </si>
  <si>
    <t>Potencia 3 (valle) precio bajo
Comprende de lunes a viernes de 00:00 a 8:00
y fines de semana más festivos las 24 horas.</t>
  </si>
  <si>
    <t>Potencia1 (punta) precio alto
y solo es de lunes a viernes de 10:00 a 14:00 y de 18:00 a 22:00
fines de semana y festivos NO, ya que es la barata</t>
  </si>
  <si>
    <t>CONSUMOS</t>
  </si>
  <si>
    <t>PRECIO FIJO AL MES POR CAPACIDAD DE POTENCIA MAXIMA, ES DECIR POR PODER PONER MÁS APARATOS AL TIEMPO SIN QUE SE SALTEN LOS AUTOMATICOS
A MAS CAPACIDAD QUE SE PUEDA LLEGAR MÁS SE PAGA AL MES (AUNQUE NO CONSUMAS NADA PAGARÁS UN MINIMO DEPENDIENDO DEL TOPE QUE TENGAS)
AHORA SE PUEDE SUBIR* O BAJAR EN DOS HORARIOS COINCIDENTES CON LOS TRAMOS DE CONSUMO 1 PUNTA Y 2 LLANO+VALLE.</t>
  </si>
  <si>
    <t>TRAMO 1 DE POTENCIA MAXIMA INSTANTANEA HORARIOS DE CONSUMO PUNTA</t>
  </si>
  <si>
    <t>TRAMO 2 DE POTENCIA MAXIMA INSTANTANEA HORARIOS DE CONSUMO LLANO Y VALLE</t>
  </si>
  <si>
    <t>ALQUILER DEL CONTADOR</t>
  </si>
  <si>
    <t>TOTAL FACTURA</t>
  </si>
  <si>
    <t>RESUMEN Y OTROS CONCEPTOS</t>
  </si>
  <si>
    <t>Importe de descuentos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</si>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</sst>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0\ \K\W"/>
    <numFmt numFmtId="165" formatCode="&quot;IMPORTE TOTAL CONSUMIDO&quot;\ 0.00000\ &quot;€&quot;"/>
    <numFmt numFmtId="166" formatCode="0.000000\ &quot;€&quot;"/>
    <numFmt numFmtId="167" formatCode="#\ &quot;DÍAS&quot;"/>
    <numFmt numFmtId="168" formatCode="&quot;COEFICIENTE DE&quot;\ 0.000000\ &quot;€/DÍA&quot;"/>
    <numFmt numFmtId="169" formatCode="#0.###\ &quot;KW DE POTENCIA MÁXIMA&quot;"/>
    <numFmt numFmtId="170" formatCode="0.0#######\ &quot;€ / kw&quot;"/>
    <numFmt numFmtId="171" formatCode="&quot;Precio médio&quot;\ 0.0#########\ &quot;€ / KW&quot;"/>
    <numFmt numFmtId="172" formatCode="0.0#######\ &quot;€ DE FIJO / PERIODO&quot;"/>
    <numFmt numFmtId="173" formatCode="&quot;TOTAL&quot;\ 0\ &quot;KW  ACUMULADOS (CONSUMIDOS) DURANTE&quot;"/>
    <numFmt numFmtId="174" formatCode="&quot;Fecha incial del periodo &quot;dd/mm/yyyy"/>
    <numFmt numFmtId="175" formatCode="&quot;Fecha final del periodo &quot;dd/mm/yyyy"/>
    <numFmt numFmtId="176" formatCode="&quot;CÁLCULO DE &quot;\ #\ &quot;DÍAS COMPRENDIDO EN EL PERIODO&quot;"/>
    <numFmt numFmtId="177" formatCode="0.0######\ &quot;€ / DÍA&quot;"/>
    <numFmt numFmtId="178" formatCode="0.0########\ &quot;€ EN EL PERIODO&quot;"/>
    <numFmt numFmtId="180" formatCode="#.##\ &quot;€&quot;"/>
    <numFmt numFmtId="181" formatCode="#,##0.00\ &quot;€&quot;"/>
    <numFmt numFmtId="182" formatCode="&quot;Precio medio&quot;\ 0.0#######\ &quot;€ /día&quot;"/>
    <numFmt numFmtId="183" formatCode="&quot;SUMA IMPORTES&quot;\ 0.0##########\ &quot;€&quot;"/>
    <numFmt numFmtId="184" formatCode="&quot;IMORTE DEL IVA&quot;\ 0.0###########\ &quot;€&quot;"/>
    <numFmt numFmtId="187" formatCode="&quot;IMPORTE X TENER POT. DE&quot;\ 0.0#######\ &quot;€ EN LOS 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3333FF"/>
      <name val="Arial"/>
      <family val="2"/>
    </font>
    <font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3333FF"/>
      <name val="Calibri"/>
      <family val="2"/>
      <scheme val="minor"/>
    </font>
    <font>
      <b/>
      <sz val="11"/>
      <color rgb="FF3333FF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8" xfId="0" applyBorder="1"/>
    <xf numFmtId="0" fontId="0" fillId="0" borderId="0" xfId="0" applyBorder="1"/>
    <xf numFmtId="0" fontId="0" fillId="5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166" fontId="0" fillId="3" borderId="4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173" fontId="1" fillId="0" borderId="0" xfId="0" applyNumberFormat="1" applyFont="1" applyBorder="1" applyAlignment="1">
      <alignment horizontal="left"/>
    </xf>
    <xf numFmtId="171" fontId="1" fillId="0" borderId="0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167" fontId="1" fillId="0" borderId="8" xfId="0" applyNumberFormat="1" applyFont="1" applyBorder="1"/>
    <xf numFmtId="0" fontId="0" fillId="0" borderId="6" xfId="0" applyBorder="1"/>
    <xf numFmtId="164" fontId="3" fillId="3" borderId="7" xfId="0" applyNumberFormat="1" applyFont="1" applyFill="1" applyBorder="1" applyAlignment="1">
      <alignment horizontal="center" vertical="center"/>
    </xf>
    <xf numFmtId="164" fontId="3" fillId="5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70" fontId="3" fillId="2" borderId="0" xfId="0" applyNumberFormat="1" applyFont="1" applyFill="1" applyBorder="1" applyAlignment="1">
      <alignment horizontal="center" vertical="center"/>
    </xf>
    <xf numFmtId="170" fontId="3" fillId="5" borderId="0" xfId="0" applyNumberFormat="1" applyFont="1" applyFill="1" applyBorder="1" applyAlignment="1">
      <alignment horizontal="center" vertical="center"/>
    </xf>
    <xf numFmtId="170" fontId="3" fillId="3" borderId="7" xfId="0" applyNumberFormat="1" applyFont="1" applyFill="1" applyBorder="1" applyAlignment="1">
      <alignment horizontal="center" vertical="center"/>
    </xf>
    <xf numFmtId="0" fontId="0" fillId="6" borderId="7" xfId="0" applyFont="1" applyFill="1" applyBorder="1"/>
    <xf numFmtId="169" fontId="3" fillId="6" borderId="7" xfId="0" applyNumberFormat="1" applyFont="1" applyFill="1" applyBorder="1" applyAlignment="1">
      <alignment horizontal="center" vertical="center"/>
    </xf>
    <xf numFmtId="168" fontId="3" fillId="6" borderId="7" xfId="0" applyNumberFormat="1" applyFont="1" applyFill="1" applyBorder="1" applyAlignment="1">
      <alignment horizontal="center" vertical="center"/>
    </xf>
    <xf numFmtId="174" fontId="3" fillId="0" borderId="4" xfId="0" applyNumberFormat="1" applyFont="1" applyBorder="1" applyAlignment="1">
      <alignment horizontal="center" vertical="center"/>
    </xf>
    <xf numFmtId="175" fontId="3" fillId="0" borderId="5" xfId="0" applyNumberFormat="1" applyFont="1" applyBorder="1" applyAlignment="1">
      <alignment horizontal="center" vertical="center"/>
    </xf>
    <xf numFmtId="0" fontId="0" fillId="0" borderId="5" xfId="0" applyBorder="1"/>
    <xf numFmtId="176" fontId="1" fillId="0" borderId="5" xfId="0" applyNumberFormat="1" applyFont="1" applyBorder="1" applyAlignment="1"/>
    <xf numFmtId="166" fontId="1" fillId="2" borderId="5" xfId="0" applyNumberFormat="1" applyFont="1" applyFill="1" applyBorder="1" applyAlignment="1">
      <alignment horizontal="center"/>
    </xf>
    <xf numFmtId="166" fontId="1" fillId="5" borderId="5" xfId="0" applyNumberFormat="1" applyFont="1" applyFill="1" applyBorder="1" applyAlignment="1">
      <alignment horizontal="center"/>
    </xf>
    <xf numFmtId="172" fontId="0" fillId="6" borderId="7" xfId="0" applyNumberFormat="1" applyFill="1" applyBorder="1" applyAlignment="1">
      <alignment horizontal="center"/>
    </xf>
    <xf numFmtId="177" fontId="6" fillId="0" borderId="7" xfId="0" applyNumberFormat="1" applyFont="1" applyBorder="1" applyAlignment="1">
      <alignment horizontal="center" vertical="top"/>
    </xf>
    <xf numFmtId="9" fontId="7" fillId="0" borderId="0" xfId="0" applyNumberFormat="1" applyFont="1" applyBorder="1" applyAlignment="1">
      <alignment horizontal="center" vertical="top"/>
    </xf>
    <xf numFmtId="178" fontId="0" fillId="0" borderId="4" xfId="0" applyNumberForma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8" xfId="0" applyFont="1" applyBorder="1" applyAlignment="1"/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1" fillId="0" borderId="8" xfId="0" applyFont="1" applyBorder="1" applyAlignment="1"/>
    <xf numFmtId="180" fontId="6" fillId="0" borderId="6" xfId="0" applyNumberFormat="1" applyFont="1" applyBorder="1" applyAlignment="1">
      <alignment horizontal="center"/>
    </xf>
    <xf numFmtId="9" fontId="8" fillId="0" borderId="0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182" fontId="0" fillId="0" borderId="0" xfId="0" applyNumberFormat="1" applyBorder="1" applyAlignment="1">
      <alignment horizontal="center"/>
    </xf>
    <xf numFmtId="183" fontId="0" fillId="0" borderId="0" xfId="0" applyNumberFormat="1" applyBorder="1" applyAlignment="1">
      <alignment horizontal="center" vertical="top"/>
    </xf>
    <xf numFmtId="184" fontId="0" fillId="0" borderId="5" xfId="0" applyNumberFormat="1" applyBorder="1" applyAlignment="1">
      <alignment horizontal="center" vertical="top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181" fontId="5" fillId="0" borderId="0" xfId="0" applyNumberFormat="1" applyFont="1" applyBorder="1" applyAlignment="1">
      <alignment horizontal="center"/>
    </xf>
    <xf numFmtId="181" fontId="5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72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69" fontId="3" fillId="7" borderId="0" xfId="0" applyNumberFormat="1" applyFont="1" applyFill="1" applyBorder="1" applyAlignment="1">
      <alignment horizontal="center" vertical="center"/>
    </xf>
    <xf numFmtId="168" fontId="3" fillId="7" borderId="0" xfId="0" applyNumberFormat="1" applyFont="1" applyFill="1" applyBorder="1" applyAlignment="1">
      <alignment horizontal="center" vertical="center"/>
    </xf>
    <xf numFmtId="187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E49C6-00BB-4A59-B011-8F9F2D6007B5}">
  <dimension ref="A1:F19"/>
  <sheetViews>
    <sheetView tabSelected="1" zoomScale="85" zoomScaleNormal="85" workbookViewId="0"/>
  </sheetViews>
  <sheetFormatPr baseColWidth="10" defaultRowHeight="15" x14ac:dyDescent="0.25"/>
  <cols>
    <col min="1" max="1" width="4" customWidth="1"/>
    <col min="2" max="2" width="70.85546875" customWidth="1"/>
    <col min="3" max="3" width="62.85546875" customWidth="1"/>
    <col min="4" max="4" width="48" bestFit="1" customWidth="1"/>
    <col min="5" max="5" width="49.85546875" customWidth="1"/>
    <col min="6" max="6" width="7.85546875" bestFit="1" customWidth="1"/>
  </cols>
  <sheetData>
    <row r="1" spans="1:6" ht="21.75" customHeight="1" thickBot="1" x14ac:dyDescent="0.3"/>
    <row r="2" spans="1:6" x14ac:dyDescent="0.25">
      <c r="A2" s="2"/>
      <c r="B2" s="44" t="s">
        <v>3</v>
      </c>
      <c r="C2" s="45"/>
      <c r="D2" s="45"/>
      <c r="E2" s="45"/>
      <c r="F2" s="46"/>
    </row>
    <row r="3" spans="1:6" ht="45" x14ac:dyDescent="0.25">
      <c r="A3" s="2"/>
      <c r="B3" s="5" t="s">
        <v>2</v>
      </c>
      <c r="C3" s="3" t="s">
        <v>0</v>
      </c>
      <c r="D3" s="4" t="s">
        <v>1</v>
      </c>
      <c r="E3" s="7"/>
      <c r="F3" s="1"/>
    </row>
    <row r="4" spans="1:6" ht="32.25" customHeight="1" x14ac:dyDescent="0.25">
      <c r="A4" s="2"/>
      <c r="B4" s="13">
        <v>40</v>
      </c>
      <c r="C4" s="14">
        <v>20</v>
      </c>
      <c r="D4" s="15">
        <v>40</v>
      </c>
      <c r="E4" s="8">
        <f>SUM(B4:D4)</f>
        <v>100</v>
      </c>
      <c r="F4" s="11">
        <f>D13</f>
        <v>31</v>
      </c>
    </row>
    <row r="5" spans="1:6" ht="42" customHeight="1" x14ac:dyDescent="0.25">
      <c r="A5" s="2"/>
      <c r="B5" s="18">
        <v>0.19014800000000001</v>
      </c>
      <c r="C5" s="17">
        <v>0.13153999999999999</v>
      </c>
      <c r="D5" s="16">
        <v>9.1634999999999994E-2</v>
      </c>
      <c r="E5" s="9">
        <f>(B5+C5+D5)/3</f>
        <v>0.13777433333333333</v>
      </c>
      <c r="F5" s="1"/>
    </row>
    <row r="6" spans="1:6" ht="15.75" thickBot="1" x14ac:dyDescent="0.3">
      <c r="A6" s="2"/>
      <c r="B6" s="6">
        <f>B4*B5</f>
        <v>7.6059200000000002</v>
      </c>
      <c r="C6" s="27">
        <f t="shared" ref="C6:D6" si="0">C4*C5</f>
        <v>2.6307999999999998</v>
      </c>
      <c r="D6" s="26">
        <f t="shared" si="0"/>
        <v>3.6654</v>
      </c>
      <c r="E6" s="10">
        <f>SUM(B6:D6)</f>
        <v>13.90212</v>
      </c>
      <c r="F6" s="12"/>
    </row>
    <row r="7" spans="1:6" ht="15.75" thickBot="1" x14ac:dyDescent="0.3"/>
    <row r="8" spans="1:6" ht="48" customHeight="1" x14ac:dyDescent="0.25">
      <c r="B8" s="47" t="s">
        <v>4</v>
      </c>
      <c r="C8" s="48"/>
      <c r="D8" s="48"/>
      <c r="E8" s="48"/>
      <c r="F8" s="49"/>
    </row>
    <row r="9" spans="1:6" x14ac:dyDescent="0.25">
      <c r="B9" s="19" t="s">
        <v>5</v>
      </c>
      <c r="C9" s="56" t="s">
        <v>6</v>
      </c>
      <c r="D9" s="56"/>
      <c r="E9" s="2"/>
      <c r="F9" s="1"/>
    </row>
    <row r="10" spans="1:6" ht="26.25" customHeight="1" x14ac:dyDescent="0.25">
      <c r="B10" s="20">
        <v>3.45</v>
      </c>
      <c r="C10" s="57">
        <v>3.45</v>
      </c>
      <c r="D10" s="57"/>
      <c r="E10" s="2"/>
      <c r="F10" s="1"/>
    </row>
    <row r="11" spans="1:6" ht="30.75" customHeight="1" x14ac:dyDescent="0.25">
      <c r="B11" s="21">
        <v>6.1643999999999997E-2</v>
      </c>
      <c r="C11" s="58">
        <v>6.1643999999999997E-2</v>
      </c>
      <c r="D11" s="58"/>
      <c r="E11" s="41">
        <f>(B11+C11)/2</f>
        <v>6.1643999999999997E-2</v>
      </c>
      <c r="F11" s="1"/>
    </row>
    <row r="12" spans="1:6" x14ac:dyDescent="0.25">
      <c r="B12" s="28">
        <f>B10*B11*$D$13</f>
        <v>6.5928258</v>
      </c>
      <c r="C12" s="55">
        <f>C10*C11*$D$13</f>
        <v>6.5928258</v>
      </c>
      <c r="D12" s="55">
        <f>D10*D11*$D$13</f>
        <v>0</v>
      </c>
      <c r="E12" s="59">
        <f>B12+C12</f>
        <v>13.1856516</v>
      </c>
      <c r="F12" s="11">
        <f>F4</f>
        <v>31</v>
      </c>
    </row>
    <row r="13" spans="1:6" ht="34.5" customHeight="1" thickBot="1" x14ac:dyDescent="0.3">
      <c r="B13" s="22">
        <v>44348</v>
      </c>
      <c r="C13" s="23">
        <v>44379</v>
      </c>
      <c r="D13" s="25">
        <f>C13-B13</f>
        <v>31</v>
      </c>
      <c r="E13" s="24"/>
      <c r="F13" s="12"/>
    </row>
    <row r="14" spans="1:6" ht="15.75" thickBot="1" x14ac:dyDescent="0.3"/>
    <row r="15" spans="1:6" x14ac:dyDescent="0.25">
      <c r="B15" s="52" t="s">
        <v>9</v>
      </c>
      <c r="C15" s="53"/>
      <c r="D15" s="53"/>
      <c r="E15" s="53"/>
      <c r="F15" s="54"/>
    </row>
    <row r="16" spans="1:6" x14ac:dyDescent="0.25">
      <c r="B16" s="36" t="s">
        <v>7</v>
      </c>
      <c r="C16" s="42">
        <f>E6+E12+B18+D18+F18</f>
        <v>33.007771599999998</v>
      </c>
      <c r="D16" s="34" t="s">
        <v>10</v>
      </c>
      <c r="E16" s="35" t="s">
        <v>8</v>
      </c>
      <c r="F16" s="37" t="s">
        <v>11</v>
      </c>
    </row>
    <row r="17" spans="2:6" ht="15" customHeight="1" x14ac:dyDescent="0.25">
      <c r="B17" s="29"/>
      <c r="C17" s="30">
        <v>0.21</v>
      </c>
      <c r="D17" s="39"/>
      <c r="E17" s="50">
        <f>C16+C18</f>
        <v>39.939403635999994</v>
      </c>
      <c r="F17" s="33"/>
    </row>
    <row r="18" spans="2:6" ht="15.75" customHeight="1" thickBot="1" x14ac:dyDescent="0.3">
      <c r="B18" s="31">
        <v>0.83</v>
      </c>
      <c r="C18" s="43">
        <f>(E6+E12+B18+D18+F18)*C17</f>
        <v>6.931632035999999</v>
      </c>
      <c r="D18" s="40">
        <v>-2.09</v>
      </c>
      <c r="E18" s="51"/>
      <c r="F18" s="38">
        <f>1.28+5.9</f>
        <v>7.1800000000000006</v>
      </c>
    </row>
    <row r="19" spans="2:6" x14ac:dyDescent="0.25">
      <c r="B19" s="32"/>
      <c r="C19" s="32"/>
      <c r="D19" s="32"/>
    </row>
  </sheetData>
  <mergeCells count="8">
    <mergeCell ref="B2:F2"/>
    <mergeCell ref="B8:F8"/>
    <mergeCell ref="E17:E18"/>
    <mergeCell ref="B15:F15"/>
    <mergeCell ref="C12:D12"/>
    <mergeCell ref="C9:D9"/>
    <mergeCell ref="C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Gestiones Informaticas</dc:creator>
  <cp:lastModifiedBy>Gestiones Informaticas</cp:lastModifiedBy>
  <dcterms:created xsi:type="dcterms:W3CDTF">2006-09-16T00:00:00Z</dcterms:created>
  <dcterms:modified xsi:type="dcterms:W3CDTF">2021-06-06T22:58:04Z</dcterms:modified>
</cp:coreProperties>
</file>